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69" activeTab="0"/>
  </bookViews>
  <sheets>
    <sheet name="Google" sheetId="1" r:id="rId1"/>
    <sheet name="Teoma" sheetId="2" r:id="rId2"/>
    <sheet name="Interpolation" sheetId="3" r:id="rId3"/>
  </sheets>
  <definedNames/>
  <calcPr fullCalcOnLoad="1"/>
</workbook>
</file>

<file path=xl/sharedStrings.xml><?xml version="1.0" encoding="utf-8"?>
<sst xmlns="http://schemas.openxmlformats.org/spreadsheetml/2006/main" count="84" uniqueCount="14">
  <si>
    <t>Relevance Judgment (Adjudicated)</t>
  </si>
  <si>
    <t>N</t>
  </si>
  <si>
    <t>R</t>
  </si>
  <si>
    <t>Recall</t>
  </si>
  <si>
    <t>Google Precision</t>
  </si>
  <si>
    <t>Teoma Precision</t>
  </si>
  <si>
    <t>Precision</t>
  </si>
  <si>
    <t>Hit</t>
  </si>
  <si>
    <t>at 10</t>
  </si>
  <si>
    <t>at 20</t>
  </si>
  <si>
    <t>at 30</t>
  </si>
  <si>
    <t>recall</t>
  </si>
  <si>
    <t>precision</t>
  </si>
  <si>
    <t>gardening wet soil conditions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</si>
</sst>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9"/>
      <name val="Verdana"/>
      <family val="0"/>
    </font>
    <font>
      <sz val="8"/>
      <name val="Verdana"/>
      <family val="0"/>
    </font>
    <font>
      <sz val="9.25"/>
      <name val="Verdana"/>
      <family val="0"/>
    </font>
    <font>
      <sz val="10"/>
      <color indexed="10"/>
      <name val="Verdana"/>
      <family val="0"/>
    </font>
    <font>
      <b/>
      <sz val="12.25"/>
      <name val="Verdana"/>
      <family val="0"/>
    </font>
    <font>
      <b/>
      <sz val="8.75"/>
      <name val="Verdana"/>
      <family val="0"/>
    </font>
    <font>
      <sz val="8.7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3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9" fillId="0" borderId="0" xfId="0" applyFont="1" applyAlignment="1">
      <alignment/>
    </xf>
    <xf numFmtId="2" fontId="0" fillId="0" borderId="0" xfId="0" applyNumberFormat="1" applyFill="1" applyAlignment="1">
      <alignment/>
    </xf>
    <xf numFmtId="1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right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Google (raw)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Google!$C$3:$C$32</c:f>
              <c:numCache/>
            </c:numRef>
          </c:xVal>
          <c:yVal>
            <c:numRef>
              <c:f>Google!$D$3:$D$32</c:f>
              <c:numCache/>
            </c:numRef>
          </c:yVal>
          <c:smooth val="0"/>
        </c:ser>
        <c:axId val="43084645"/>
        <c:axId val="52217486"/>
      </c:scatterChart>
      <c:valAx>
        <c:axId val="43084645"/>
        <c:scaling>
          <c:orientation val="minMax"/>
          <c:max val="0.7"/>
        </c:scaling>
        <c:axPos val="b"/>
        <c:delete val="0"/>
        <c:numFmt formatCode="General" sourceLinked="1"/>
        <c:majorTickMark val="out"/>
        <c:minorTickMark val="none"/>
        <c:tickLblPos val="nextTo"/>
        <c:crossAx val="52217486"/>
        <c:crosses val="autoZero"/>
        <c:crossBetween val="midCat"/>
        <c:dispUnits/>
        <c:majorUnit val="0.1"/>
      </c:valAx>
      <c:valAx>
        <c:axId val="522174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846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Verdana"/>
                <a:ea typeface="Verdana"/>
                <a:cs typeface="Verdana"/>
              </a:rPr>
              <a:t>Teoma</a:t>
            </a:r>
            <a:r>
              <a:rPr lang="en-US" cap="none" sz="800" b="0" i="0" u="none" baseline="0">
                <a:latin typeface="Verdana"/>
                <a:ea typeface="Verdana"/>
                <a:cs typeface="Verdana"/>
              </a:rPr>
              <a:t> </a:t>
            </a:r>
            <a:r>
              <a:rPr lang="en-US" cap="none" sz="925" b="0" i="0" u="none" baseline="0">
                <a:latin typeface="Verdana"/>
                <a:ea typeface="Verdana"/>
                <a:cs typeface="Verdana"/>
              </a:rPr>
              <a:t>(raw)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Teoma (raw)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Teoma!$C$3:$C$32</c:f>
              <c:numCache/>
            </c:numRef>
          </c:xVal>
          <c:yVal>
            <c:numRef>
              <c:f>Teoma!$D$3:$D$32</c:f>
              <c:numCache/>
            </c:numRef>
          </c:yVal>
          <c:smooth val="0"/>
        </c:ser>
        <c:axId val="195327"/>
        <c:axId val="1757944"/>
      </c:scatterChart>
      <c:valAx>
        <c:axId val="195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7944"/>
        <c:crosses val="autoZero"/>
        <c:crossBetween val="midCat"/>
        <c:dispUnits/>
      </c:valAx>
      <c:valAx>
        <c:axId val="17579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3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Verdana"/>
                <a:ea typeface="Verdana"/>
                <a:cs typeface="Verdana"/>
              </a:rPr>
              <a:t>Google vs. Teoma (interpolated)</a:t>
            </a:r>
          </a:p>
        </c:rich>
      </c:tx>
      <c:layout>
        <c:manualLayout>
          <c:xMode val="factor"/>
          <c:yMode val="factor"/>
          <c:x val="-0.0087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1625"/>
          <c:w val="0.81475"/>
          <c:h val="0.82025"/>
        </c:manualLayout>
      </c:layout>
      <c:lineChart>
        <c:grouping val="standard"/>
        <c:varyColors val="0"/>
        <c:ser>
          <c:idx val="0"/>
          <c:order val="0"/>
          <c:tx>
            <c:v>Google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Interpolation!$A$3:$A$10</c:f>
              <c:numCache/>
            </c:numRef>
          </c:cat>
          <c:val>
            <c:numRef>
              <c:f>Interpolation!$B$3:$B$10</c:f>
              <c:numCache/>
            </c:numRef>
          </c:val>
          <c:smooth val="0"/>
        </c:ser>
        <c:ser>
          <c:idx val="1"/>
          <c:order val="1"/>
          <c:tx>
            <c:v>Teoma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Interpolation!$A$3:$A$10</c:f>
              <c:numCache/>
            </c:numRef>
          </c:cat>
          <c:val>
            <c:numRef>
              <c:f>Interpolation!$C$3:$C$10</c:f>
              <c:numCache/>
            </c:numRef>
          </c:val>
          <c:smooth val="0"/>
        </c:ser>
        <c:marker val="1"/>
        <c:axId val="15821497"/>
        <c:axId val="8175746"/>
      </c:lineChart>
      <c:catAx>
        <c:axId val="15821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Recall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75746"/>
        <c:crosses val="autoZero"/>
        <c:auto val="1"/>
        <c:lblOffset val="100"/>
        <c:noMultiLvlLbl val="0"/>
      </c:catAx>
      <c:valAx>
        <c:axId val="8175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Precision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82149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47625</xdr:rowOff>
    </xdr:from>
    <xdr:to>
      <xdr:col>7</xdr:col>
      <xdr:colOff>409575</xdr:colOff>
      <xdr:row>73</xdr:row>
      <xdr:rowOff>28575</xdr:rowOff>
    </xdr:to>
    <xdr:graphicFrame>
      <xdr:nvGraphicFramePr>
        <xdr:cNvPr id="1" name="Chart 1"/>
        <xdr:cNvGraphicFramePr/>
      </xdr:nvGraphicFramePr>
      <xdr:xfrm>
        <a:off x="838200" y="6362700"/>
        <a:ext cx="68961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0.46225</cdr:x>
      <cdr:y>0.495</cdr:y>
    </cdr:from>
    <cdr:to>
      <cdr:x>0.508</cdr:x>
      <cdr:y>0.53175</cdr:y>
    </cdr:to>
    <cdr:sp>
      <cdr:nvSpPr>
        <cdr:cNvPr id="1" name="TextBox 1"/>
        <cdr:cNvSpPr txBox="1">
          <a:spLocks noChangeArrowheads="1"/>
        </cdr:cNvSpPr>
      </cdr:nvSpPr>
      <cdr:spPr>
        <a:xfrm>
          <a:off x="2781300" y="2686050"/>
          <a:ext cx="2762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Te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66675</xdr:rowOff>
    </xdr:from>
    <xdr:to>
      <xdr:col>6</xdr:col>
      <xdr:colOff>447675</xdr:colOff>
      <xdr:row>73</xdr:row>
      <xdr:rowOff>152400</xdr:rowOff>
    </xdr:to>
    <xdr:graphicFrame>
      <xdr:nvGraphicFramePr>
        <xdr:cNvPr id="1" name="Chart 1"/>
        <xdr:cNvGraphicFramePr/>
      </xdr:nvGraphicFramePr>
      <xdr:xfrm>
        <a:off x="838200" y="6543675"/>
        <a:ext cx="602932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15</xdr:row>
      <xdr:rowOff>28575</xdr:rowOff>
    </xdr:from>
    <xdr:to>
      <xdr:col>9</xdr:col>
      <xdr:colOff>47625</xdr:colOff>
      <xdr:row>43</xdr:row>
      <xdr:rowOff>85725</xdr:rowOff>
    </xdr:to>
    <xdr:graphicFrame>
      <xdr:nvGraphicFramePr>
        <xdr:cNvPr id="1" name="Chart 1"/>
        <xdr:cNvGraphicFramePr/>
      </xdr:nvGraphicFramePr>
      <xdr:xfrm>
        <a:off x="1162050" y="2457450"/>
        <a:ext cx="66675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1.00390625" style="0" customWidth="1"/>
    <col min="2" max="2" width="30.625" style="0" customWidth="1"/>
    <col min="3" max="3" width="10.75390625" style="1" customWidth="1"/>
    <col min="4" max="4" width="10.75390625" style="2" customWidth="1"/>
    <col min="5" max="16384" width="11.00390625" style="0" customWidth="1"/>
  </cols>
  <sheetData>
    <row r="1" ht="12.75">
      <c r="A1" s="9" t="s">
        <v>13</v>
      </c>
    </row>
    <row r="2" spans="1:4" ht="12.75">
      <c r="A2" t="s">
        <v>7</v>
      </c>
      <c r="B2" t="s">
        <v>0</v>
      </c>
      <c r="C2" s="6" t="s">
        <v>3</v>
      </c>
      <c r="D2" s="7" t="s">
        <v>6</v>
      </c>
    </row>
    <row r="3" spans="1:4" ht="12.75">
      <c r="A3">
        <v>1</v>
      </c>
      <c r="B3" t="s">
        <v>1</v>
      </c>
      <c r="C3" s="2">
        <f>0/18</f>
        <v>0</v>
      </c>
      <c r="D3" s="2">
        <f>0/1</f>
        <v>0</v>
      </c>
    </row>
    <row r="4" spans="1:4" ht="12.75">
      <c r="A4">
        <v>2</v>
      </c>
      <c r="B4" t="s">
        <v>2</v>
      </c>
      <c r="C4" s="2">
        <f>1/18</f>
        <v>0.05555555555555555</v>
      </c>
      <c r="D4" s="2">
        <f>1/2</f>
        <v>0.5</v>
      </c>
    </row>
    <row r="5" spans="1:4" ht="12.75">
      <c r="A5">
        <v>3</v>
      </c>
      <c r="B5" t="s">
        <v>2</v>
      </c>
      <c r="C5" s="2">
        <f>2/18</f>
        <v>0.1111111111111111</v>
      </c>
      <c r="D5" s="2">
        <f>2/3</f>
        <v>0.6666666666666666</v>
      </c>
    </row>
    <row r="6" spans="1:4" ht="12.75">
      <c r="A6">
        <v>4</v>
      </c>
      <c r="B6" t="s">
        <v>2</v>
      </c>
      <c r="C6" s="2">
        <f>3/18</f>
        <v>0.16666666666666666</v>
      </c>
      <c r="D6" s="2">
        <f>3/4</f>
        <v>0.75</v>
      </c>
    </row>
    <row r="7" spans="1:4" ht="12.75">
      <c r="A7">
        <v>5</v>
      </c>
      <c r="B7" t="s">
        <v>2</v>
      </c>
      <c r="C7" s="2">
        <f>4/18</f>
        <v>0.2222222222222222</v>
      </c>
      <c r="D7" s="2">
        <f>4/5</f>
        <v>0.8</v>
      </c>
    </row>
    <row r="8" spans="1:4" ht="12.75">
      <c r="A8">
        <v>6</v>
      </c>
      <c r="B8" t="s">
        <v>2</v>
      </c>
      <c r="C8" s="2">
        <f>5/18</f>
        <v>0.2777777777777778</v>
      </c>
      <c r="D8" s="2">
        <f>5/6</f>
        <v>0.8333333333333334</v>
      </c>
    </row>
    <row r="9" spans="1:4" ht="12.75">
      <c r="A9">
        <v>7</v>
      </c>
      <c r="B9" t="s">
        <v>2</v>
      </c>
      <c r="C9" s="2">
        <f aca="true" t="shared" si="0" ref="C9:C16">6/18</f>
        <v>0.3333333333333333</v>
      </c>
      <c r="D9" s="2">
        <f>6/7</f>
        <v>0.8571428571428571</v>
      </c>
    </row>
    <row r="10" spans="1:4" ht="12.75">
      <c r="A10">
        <v>8</v>
      </c>
      <c r="B10" t="s">
        <v>1</v>
      </c>
      <c r="C10" s="2">
        <f t="shared" si="0"/>
        <v>0.3333333333333333</v>
      </c>
      <c r="D10" s="2">
        <f>6/8</f>
        <v>0.75</v>
      </c>
    </row>
    <row r="11" spans="1:4" ht="12.75">
      <c r="A11">
        <v>9</v>
      </c>
      <c r="B11" t="s">
        <v>1</v>
      </c>
      <c r="C11" s="2">
        <f t="shared" si="0"/>
        <v>0.3333333333333333</v>
      </c>
      <c r="D11" s="2">
        <f>6/9</f>
        <v>0.6666666666666666</v>
      </c>
    </row>
    <row r="12" spans="1:4" ht="12.75">
      <c r="A12">
        <v>10</v>
      </c>
      <c r="B12" t="s">
        <v>1</v>
      </c>
      <c r="C12" s="2">
        <f t="shared" si="0"/>
        <v>0.3333333333333333</v>
      </c>
      <c r="D12" s="2">
        <f>6/10</f>
        <v>0.6</v>
      </c>
    </row>
    <row r="13" spans="1:4" ht="12.75">
      <c r="A13">
        <v>11</v>
      </c>
      <c r="B13" t="s">
        <v>1</v>
      </c>
      <c r="C13" s="2">
        <f t="shared" si="0"/>
        <v>0.3333333333333333</v>
      </c>
      <c r="D13" s="2">
        <f>6/11</f>
        <v>0.5454545454545454</v>
      </c>
    </row>
    <row r="14" spans="1:4" ht="12.75">
      <c r="A14">
        <v>12</v>
      </c>
      <c r="B14" t="s">
        <v>1</v>
      </c>
      <c r="C14" s="2">
        <f t="shared" si="0"/>
        <v>0.3333333333333333</v>
      </c>
      <c r="D14" s="2">
        <f>6/12</f>
        <v>0.5</v>
      </c>
    </row>
    <row r="15" spans="1:4" ht="12.75">
      <c r="A15">
        <v>13</v>
      </c>
      <c r="B15" t="s">
        <v>1</v>
      </c>
      <c r="C15" s="2">
        <f t="shared" si="0"/>
        <v>0.3333333333333333</v>
      </c>
      <c r="D15" s="2">
        <f>6/13</f>
        <v>0.46153846153846156</v>
      </c>
    </row>
    <row r="16" spans="1:4" ht="12.75">
      <c r="A16">
        <v>14</v>
      </c>
      <c r="B16" t="s">
        <v>1</v>
      </c>
      <c r="C16" s="2">
        <f t="shared" si="0"/>
        <v>0.3333333333333333</v>
      </c>
      <c r="D16" s="2">
        <f>6/14</f>
        <v>0.42857142857142855</v>
      </c>
    </row>
    <row r="17" spans="1:4" ht="12.75">
      <c r="A17">
        <v>15</v>
      </c>
      <c r="B17" t="s">
        <v>2</v>
      </c>
      <c r="C17" s="2">
        <f>7/18</f>
        <v>0.3888888888888889</v>
      </c>
      <c r="D17" s="2">
        <f>7/15</f>
        <v>0.4666666666666667</v>
      </c>
    </row>
    <row r="18" spans="1:4" ht="12.75">
      <c r="A18">
        <v>16</v>
      </c>
      <c r="B18" t="s">
        <v>1</v>
      </c>
      <c r="C18" s="2">
        <f>7/18</f>
        <v>0.3888888888888889</v>
      </c>
      <c r="D18" s="2">
        <f>7/16</f>
        <v>0.4375</v>
      </c>
    </row>
    <row r="19" spans="1:4" ht="12.75">
      <c r="A19">
        <v>17</v>
      </c>
      <c r="B19" t="s">
        <v>1</v>
      </c>
      <c r="C19" s="2">
        <f>7/18</f>
        <v>0.3888888888888889</v>
      </c>
      <c r="D19" s="2">
        <f>7/17</f>
        <v>0.4117647058823529</v>
      </c>
    </row>
    <row r="20" spans="1:4" ht="12.75">
      <c r="A20">
        <v>18</v>
      </c>
      <c r="B20" t="s">
        <v>2</v>
      </c>
      <c r="C20" s="2">
        <f>8/18</f>
        <v>0.4444444444444444</v>
      </c>
      <c r="D20" s="2">
        <f>8/18</f>
        <v>0.4444444444444444</v>
      </c>
    </row>
    <row r="21" spans="1:4" ht="12.75">
      <c r="A21">
        <v>19</v>
      </c>
      <c r="B21" t="s">
        <v>2</v>
      </c>
      <c r="C21" s="2">
        <f>9/18</f>
        <v>0.5</v>
      </c>
      <c r="D21" s="2">
        <f>9/19</f>
        <v>0.47368421052631576</v>
      </c>
    </row>
    <row r="22" spans="1:4" ht="12.75">
      <c r="A22">
        <v>20</v>
      </c>
      <c r="B22" t="s">
        <v>1</v>
      </c>
      <c r="C22" s="2">
        <f>9/18</f>
        <v>0.5</v>
      </c>
      <c r="D22" s="2">
        <f>9/20</f>
        <v>0.45</v>
      </c>
    </row>
    <row r="23" spans="1:4" ht="12.75">
      <c r="A23">
        <v>21</v>
      </c>
      <c r="B23" t="s">
        <v>1</v>
      </c>
      <c r="C23" s="2">
        <f>9/18</f>
        <v>0.5</v>
      </c>
      <c r="D23" s="2">
        <f>9/21</f>
        <v>0.42857142857142855</v>
      </c>
    </row>
    <row r="24" spans="1:4" ht="12.75">
      <c r="A24">
        <v>22</v>
      </c>
      <c r="B24" t="s">
        <v>1</v>
      </c>
      <c r="C24" s="2">
        <f>9/18</f>
        <v>0.5</v>
      </c>
      <c r="D24" s="2">
        <f>9/22</f>
        <v>0.4090909090909091</v>
      </c>
    </row>
    <row r="25" spans="1:4" ht="12.75">
      <c r="A25">
        <v>23</v>
      </c>
      <c r="B25" t="s">
        <v>1</v>
      </c>
      <c r="C25" s="2">
        <f>9/18</f>
        <v>0.5</v>
      </c>
      <c r="D25" s="2">
        <f>9/23</f>
        <v>0.391304347826087</v>
      </c>
    </row>
    <row r="26" spans="1:4" ht="12.75">
      <c r="A26">
        <v>24</v>
      </c>
      <c r="B26" t="s">
        <v>2</v>
      </c>
      <c r="C26" s="2">
        <f>10/18</f>
        <v>0.5555555555555556</v>
      </c>
      <c r="D26" s="2">
        <f>10/24</f>
        <v>0.4166666666666667</v>
      </c>
    </row>
    <row r="27" spans="1:4" ht="12.75">
      <c r="A27">
        <v>25</v>
      </c>
      <c r="B27" t="s">
        <v>2</v>
      </c>
      <c r="C27" s="2">
        <f>11/18</f>
        <v>0.6111111111111112</v>
      </c>
      <c r="D27" s="2">
        <f>11/25</f>
        <v>0.44</v>
      </c>
    </row>
    <row r="28" spans="1:4" ht="12.75">
      <c r="A28">
        <v>26</v>
      </c>
      <c r="B28" t="s">
        <v>2</v>
      </c>
      <c r="C28" s="2">
        <f>12/18</f>
        <v>0.6666666666666666</v>
      </c>
      <c r="D28" s="2">
        <f>12/26</f>
        <v>0.46153846153846156</v>
      </c>
    </row>
    <row r="29" spans="1:4" ht="12.75">
      <c r="A29">
        <v>27</v>
      </c>
      <c r="B29" t="s">
        <v>1</v>
      </c>
      <c r="C29" s="2">
        <f>12/18</f>
        <v>0.6666666666666666</v>
      </c>
      <c r="D29" s="2">
        <f>12/27</f>
        <v>0.4444444444444444</v>
      </c>
    </row>
    <row r="30" spans="1:4" ht="12.75">
      <c r="A30">
        <v>28</v>
      </c>
      <c r="B30" t="s">
        <v>1</v>
      </c>
      <c r="C30" s="2">
        <f>12/18</f>
        <v>0.6666666666666666</v>
      </c>
      <c r="D30" s="2">
        <f>12/28</f>
        <v>0.42857142857142855</v>
      </c>
    </row>
    <row r="31" spans="1:4" ht="12.75">
      <c r="A31">
        <v>29</v>
      </c>
      <c r="B31" t="s">
        <v>1</v>
      </c>
      <c r="C31" s="2">
        <f>12/18</f>
        <v>0.6666666666666666</v>
      </c>
      <c r="D31" s="2">
        <f>12/29</f>
        <v>0.41379310344827586</v>
      </c>
    </row>
    <row r="32" spans="1:4" ht="12.75">
      <c r="A32">
        <v>30</v>
      </c>
      <c r="B32" t="s">
        <v>1</v>
      </c>
      <c r="C32" s="2">
        <f>12/18</f>
        <v>0.6666666666666666</v>
      </c>
      <c r="D32" s="2">
        <f>12/30</f>
        <v>0.4</v>
      </c>
    </row>
    <row r="33" ht="12.75">
      <c r="C33" s="2"/>
    </row>
    <row r="34" spans="4:5" ht="12.75">
      <c r="D34" s="2" t="s">
        <v>11</v>
      </c>
      <c r="E34" t="s">
        <v>12</v>
      </c>
    </row>
    <row r="35" spans="3:5" ht="12.75">
      <c r="C35" s="1" t="s">
        <v>8</v>
      </c>
      <c r="D35" s="2">
        <f>6/18</f>
        <v>0.3333333333333333</v>
      </c>
      <c r="E35" s="2">
        <f>6/10</f>
        <v>0.6</v>
      </c>
    </row>
    <row r="36" spans="3:5" ht="12.75">
      <c r="C36" s="1" t="s">
        <v>9</v>
      </c>
      <c r="D36" s="2">
        <f>9/18</f>
        <v>0.5</v>
      </c>
      <c r="E36" s="2">
        <f>9/20</f>
        <v>0.45</v>
      </c>
    </row>
    <row r="37" spans="3:5" ht="12.75">
      <c r="C37" s="1" t="s">
        <v>10</v>
      </c>
      <c r="D37" s="2">
        <f>12/18</f>
        <v>0.6666666666666666</v>
      </c>
      <c r="E37" s="2">
        <f>12/30</f>
        <v>0.4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A1" sqref="A1"/>
    </sheetView>
  </sheetViews>
  <sheetFormatPr defaultColWidth="9.00390625" defaultRowHeight="12.75"/>
  <cols>
    <col min="1" max="1" width="11.00390625" style="0" customWidth="1"/>
    <col min="2" max="2" width="30.00390625" style="0" customWidth="1"/>
    <col min="3" max="3" width="10.75390625" style="1" customWidth="1"/>
    <col min="4" max="5" width="10.75390625" style="2" customWidth="1"/>
    <col min="6" max="16384" width="11.00390625" style="0" customWidth="1"/>
  </cols>
  <sheetData>
    <row r="1" ht="12.75">
      <c r="A1" s="9" t="s">
        <v>13</v>
      </c>
    </row>
    <row r="2" spans="1:4" ht="12.75">
      <c r="A2" t="s">
        <v>7</v>
      </c>
      <c r="B2" t="s">
        <v>0</v>
      </c>
      <c r="C2" s="6" t="s">
        <v>3</v>
      </c>
      <c r="D2" s="7" t="s">
        <v>6</v>
      </c>
    </row>
    <row r="3" spans="1:4" ht="12.75">
      <c r="A3">
        <v>1</v>
      </c>
      <c r="B3" t="s">
        <v>1</v>
      </c>
      <c r="C3" s="2">
        <f>0/18</f>
        <v>0</v>
      </c>
      <c r="D3" s="3">
        <f>0/1</f>
        <v>0</v>
      </c>
    </row>
    <row r="4" spans="1:4" ht="12.75">
      <c r="A4">
        <v>2</v>
      </c>
      <c r="B4" t="s">
        <v>2</v>
      </c>
      <c r="C4" s="2">
        <f aca="true" t="shared" si="0" ref="C4:C13">1/18</f>
        <v>0.05555555555555555</v>
      </c>
      <c r="D4" s="3">
        <f>1/2</f>
        <v>0.5</v>
      </c>
    </row>
    <row r="5" spans="1:4" ht="12.75">
      <c r="A5">
        <v>3</v>
      </c>
      <c r="B5" t="s">
        <v>1</v>
      </c>
      <c r="C5" s="2">
        <f t="shared" si="0"/>
        <v>0.05555555555555555</v>
      </c>
      <c r="D5" s="3">
        <f>1/3</f>
        <v>0.3333333333333333</v>
      </c>
    </row>
    <row r="6" spans="1:4" ht="12.75">
      <c r="A6">
        <v>4</v>
      </c>
      <c r="B6" t="s">
        <v>1</v>
      </c>
      <c r="C6" s="2">
        <f t="shared" si="0"/>
        <v>0.05555555555555555</v>
      </c>
      <c r="D6" s="3">
        <f>1/4</f>
        <v>0.25</v>
      </c>
    </row>
    <row r="7" spans="1:4" ht="12.75">
      <c r="A7">
        <v>5</v>
      </c>
      <c r="B7" t="s">
        <v>1</v>
      </c>
      <c r="C7" s="2">
        <f t="shared" si="0"/>
        <v>0.05555555555555555</v>
      </c>
      <c r="D7" s="3">
        <f>1/5</f>
        <v>0.2</v>
      </c>
    </row>
    <row r="8" spans="1:4" ht="12.75">
      <c r="A8">
        <v>6</v>
      </c>
      <c r="B8" t="s">
        <v>1</v>
      </c>
      <c r="C8" s="2">
        <f t="shared" si="0"/>
        <v>0.05555555555555555</v>
      </c>
      <c r="D8" s="3">
        <f>1/6</f>
        <v>0.16666666666666666</v>
      </c>
    </row>
    <row r="9" spans="1:4" ht="12.75">
      <c r="A9">
        <v>7</v>
      </c>
      <c r="B9" t="s">
        <v>1</v>
      </c>
      <c r="C9" s="2">
        <f t="shared" si="0"/>
        <v>0.05555555555555555</v>
      </c>
      <c r="D9" s="3">
        <f>1/7</f>
        <v>0.14285714285714285</v>
      </c>
    </row>
    <row r="10" spans="1:4" ht="12.75">
      <c r="A10">
        <v>8</v>
      </c>
      <c r="B10" t="s">
        <v>1</v>
      </c>
      <c r="C10" s="2">
        <f t="shared" si="0"/>
        <v>0.05555555555555555</v>
      </c>
      <c r="D10" s="3">
        <f>1/8</f>
        <v>0.125</v>
      </c>
    </row>
    <row r="11" spans="1:4" ht="12.75">
      <c r="A11">
        <v>9</v>
      </c>
      <c r="B11" t="s">
        <v>1</v>
      </c>
      <c r="C11" s="2">
        <f t="shared" si="0"/>
        <v>0.05555555555555555</v>
      </c>
      <c r="D11" s="3">
        <f>1/9</f>
        <v>0.1111111111111111</v>
      </c>
    </row>
    <row r="12" spans="1:4" ht="12.75">
      <c r="A12">
        <v>10</v>
      </c>
      <c r="B12" t="s">
        <v>1</v>
      </c>
      <c r="C12" s="2">
        <f t="shared" si="0"/>
        <v>0.05555555555555555</v>
      </c>
      <c r="D12" s="3">
        <f>1/10</f>
        <v>0.1</v>
      </c>
    </row>
    <row r="13" spans="1:4" ht="12.75">
      <c r="A13">
        <v>11</v>
      </c>
      <c r="B13" t="s">
        <v>1</v>
      </c>
      <c r="C13" s="2">
        <f t="shared" si="0"/>
        <v>0.05555555555555555</v>
      </c>
      <c r="D13" s="3">
        <f>1/11</f>
        <v>0.09090909090909091</v>
      </c>
    </row>
    <row r="14" spans="1:4" ht="12.75">
      <c r="A14">
        <v>12</v>
      </c>
      <c r="B14" t="s">
        <v>2</v>
      </c>
      <c r="C14" s="2">
        <f>2/18</f>
        <v>0.1111111111111111</v>
      </c>
      <c r="D14" s="3">
        <f>2/12</f>
        <v>0.16666666666666666</v>
      </c>
    </row>
    <row r="15" spans="1:4" ht="12.75">
      <c r="A15">
        <v>13</v>
      </c>
      <c r="B15" t="s">
        <v>1</v>
      </c>
      <c r="C15" s="2">
        <f>2/18</f>
        <v>0.1111111111111111</v>
      </c>
      <c r="D15" s="3">
        <f>2/13</f>
        <v>0.15384615384615385</v>
      </c>
    </row>
    <row r="16" spans="1:4" ht="12.75">
      <c r="A16">
        <v>14</v>
      </c>
      <c r="B16" t="s">
        <v>1</v>
      </c>
      <c r="C16" s="2">
        <f>2/18</f>
        <v>0.1111111111111111</v>
      </c>
      <c r="D16" s="3">
        <f>2/14</f>
        <v>0.14285714285714285</v>
      </c>
    </row>
    <row r="17" spans="1:4" ht="12.75">
      <c r="A17">
        <v>15</v>
      </c>
      <c r="B17" t="s">
        <v>2</v>
      </c>
      <c r="C17" s="2">
        <f>3/18</f>
        <v>0.16666666666666666</v>
      </c>
      <c r="D17" s="3">
        <f>3/15</f>
        <v>0.2</v>
      </c>
    </row>
    <row r="18" spans="1:4" ht="12.75">
      <c r="A18">
        <v>16</v>
      </c>
      <c r="B18" t="s">
        <v>1</v>
      </c>
      <c r="C18" s="2">
        <f>3/18</f>
        <v>0.16666666666666666</v>
      </c>
      <c r="D18" s="3">
        <f>3/16</f>
        <v>0.1875</v>
      </c>
    </row>
    <row r="19" spans="1:4" ht="12.75">
      <c r="A19">
        <v>17</v>
      </c>
      <c r="B19" t="s">
        <v>1</v>
      </c>
      <c r="C19" s="2">
        <f>3/18</f>
        <v>0.16666666666666666</v>
      </c>
      <c r="D19" s="3">
        <f>3/17</f>
        <v>0.17647058823529413</v>
      </c>
    </row>
    <row r="20" spans="1:4" ht="12.75">
      <c r="A20">
        <v>18</v>
      </c>
      <c r="B20" t="s">
        <v>2</v>
      </c>
      <c r="C20" s="2">
        <f>4/18</f>
        <v>0.2222222222222222</v>
      </c>
      <c r="D20" s="3">
        <f>4/18</f>
        <v>0.2222222222222222</v>
      </c>
    </row>
    <row r="21" spans="1:4" ht="12.75">
      <c r="A21">
        <v>19</v>
      </c>
      <c r="B21" t="s">
        <v>1</v>
      </c>
      <c r="C21" s="2">
        <f>4/18</f>
        <v>0.2222222222222222</v>
      </c>
      <c r="D21" s="3">
        <f>4/19</f>
        <v>0.21052631578947367</v>
      </c>
    </row>
    <row r="22" spans="1:6" ht="12.75">
      <c r="A22">
        <v>20</v>
      </c>
      <c r="B22" t="s">
        <v>2</v>
      </c>
      <c r="C22" s="2">
        <f>5/18</f>
        <v>0.2777777777777778</v>
      </c>
      <c r="D22" s="3">
        <f>5/20</f>
        <v>0.25</v>
      </c>
      <c r="F22" s="4"/>
    </row>
    <row r="23" spans="1:6" ht="12.75">
      <c r="A23">
        <v>21</v>
      </c>
      <c r="B23" t="s">
        <v>2</v>
      </c>
      <c r="C23" s="2">
        <f aca="true" t="shared" si="1" ref="C23:C32">6/18</f>
        <v>0.3333333333333333</v>
      </c>
      <c r="D23" s="3">
        <f>6/21</f>
        <v>0.2857142857142857</v>
      </c>
      <c r="F23" s="4"/>
    </row>
    <row r="24" spans="1:6" ht="12.75">
      <c r="A24">
        <v>22</v>
      </c>
      <c r="B24" t="s">
        <v>1</v>
      </c>
      <c r="C24" s="2">
        <f t="shared" si="1"/>
        <v>0.3333333333333333</v>
      </c>
      <c r="D24" s="3">
        <f>6/22</f>
        <v>0.2727272727272727</v>
      </c>
      <c r="F24" s="4"/>
    </row>
    <row r="25" spans="1:6" ht="12.75">
      <c r="A25">
        <v>23</v>
      </c>
      <c r="B25" t="s">
        <v>1</v>
      </c>
      <c r="C25" s="2">
        <f t="shared" si="1"/>
        <v>0.3333333333333333</v>
      </c>
      <c r="D25" s="3">
        <f>6/23</f>
        <v>0.2608695652173913</v>
      </c>
      <c r="F25" s="4"/>
    </row>
    <row r="26" spans="1:6" ht="12.75">
      <c r="A26">
        <v>24</v>
      </c>
      <c r="B26" t="s">
        <v>1</v>
      </c>
      <c r="C26" s="2">
        <f t="shared" si="1"/>
        <v>0.3333333333333333</v>
      </c>
      <c r="D26" s="3">
        <f>6/24</f>
        <v>0.25</v>
      </c>
      <c r="F26" s="4"/>
    </row>
    <row r="27" spans="1:6" ht="12.75">
      <c r="A27">
        <v>25</v>
      </c>
      <c r="B27" t="s">
        <v>1</v>
      </c>
      <c r="C27" s="2">
        <f t="shared" si="1"/>
        <v>0.3333333333333333</v>
      </c>
      <c r="D27" s="3">
        <f>6/25</f>
        <v>0.24</v>
      </c>
      <c r="F27" s="4"/>
    </row>
    <row r="28" spans="1:6" ht="12.75">
      <c r="A28">
        <v>26</v>
      </c>
      <c r="B28" t="s">
        <v>1</v>
      </c>
      <c r="C28" s="2">
        <f t="shared" si="1"/>
        <v>0.3333333333333333</v>
      </c>
      <c r="D28" s="3">
        <f>6/26</f>
        <v>0.23076923076923078</v>
      </c>
      <c r="F28" s="4"/>
    </row>
    <row r="29" spans="1:6" ht="12.75">
      <c r="A29">
        <v>27</v>
      </c>
      <c r="B29" t="s">
        <v>1</v>
      </c>
      <c r="C29" s="2">
        <f t="shared" si="1"/>
        <v>0.3333333333333333</v>
      </c>
      <c r="D29" s="3">
        <f>6/27</f>
        <v>0.2222222222222222</v>
      </c>
      <c r="F29" s="4"/>
    </row>
    <row r="30" spans="1:6" ht="12.75">
      <c r="A30">
        <v>28</v>
      </c>
      <c r="B30" t="s">
        <v>1</v>
      </c>
      <c r="C30" s="2">
        <f t="shared" si="1"/>
        <v>0.3333333333333333</v>
      </c>
      <c r="D30" s="3">
        <f>6/28</f>
        <v>0.21428571428571427</v>
      </c>
      <c r="F30" s="4"/>
    </row>
    <row r="31" spans="1:6" ht="12.75">
      <c r="A31">
        <v>29</v>
      </c>
      <c r="B31" t="s">
        <v>1</v>
      </c>
      <c r="C31" s="2">
        <f t="shared" si="1"/>
        <v>0.3333333333333333</v>
      </c>
      <c r="D31" s="3">
        <f>6/29</f>
        <v>0.20689655172413793</v>
      </c>
      <c r="F31" s="4"/>
    </row>
    <row r="32" spans="1:6" ht="12.75">
      <c r="A32">
        <v>30</v>
      </c>
      <c r="B32" t="s">
        <v>1</v>
      </c>
      <c r="C32" s="2">
        <f t="shared" si="1"/>
        <v>0.3333333333333333</v>
      </c>
      <c r="D32" s="3">
        <f>6/30</f>
        <v>0.2</v>
      </c>
      <c r="F32" s="4"/>
    </row>
    <row r="34" spans="4:5" ht="12.75">
      <c r="D34" s="2" t="s">
        <v>11</v>
      </c>
      <c r="E34" s="2" t="s">
        <v>12</v>
      </c>
    </row>
    <row r="36" spans="3:5" ht="12.75">
      <c r="C36" s="1" t="s">
        <v>8</v>
      </c>
      <c r="D36" s="2">
        <f>1/18</f>
        <v>0.05555555555555555</v>
      </c>
      <c r="E36" s="3">
        <f>1/10</f>
        <v>0.1</v>
      </c>
    </row>
    <row r="37" spans="3:5" ht="12.75">
      <c r="C37" s="1" t="s">
        <v>9</v>
      </c>
      <c r="D37" s="2">
        <f>5/18</f>
        <v>0.2777777777777778</v>
      </c>
      <c r="E37" s="3">
        <f>4/20</f>
        <v>0.2</v>
      </c>
    </row>
    <row r="38" spans="3:5" ht="12.75">
      <c r="C38" s="1" t="s">
        <v>10</v>
      </c>
      <c r="D38" s="5">
        <f>6/18</f>
        <v>0.3333333333333333</v>
      </c>
      <c r="E38" s="8">
        <v>0.2</v>
      </c>
    </row>
  </sheetData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"/>
    </sheetView>
  </sheetViews>
  <sheetFormatPr defaultColWidth="9.00390625" defaultRowHeight="12.75"/>
  <cols>
    <col min="1" max="1" width="11.00390625" style="0" customWidth="1"/>
    <col min="2" max="2" width="14.125" style="0" bestFit="1" customWidth="1"/>
    <col min="3" max="16384" width="11.00390625" style="0" customWidth="1"/>
  </cols>
  <sheetData>
    <row r="1" ht="12.75">
      <c r="A1" s="9" t="s">
        <v>13</v>
      </c>
    </row>
    <row r="2" spans="1:3" ht="12.75">
      <c r="A2" t="s">
        <v>3</v>
      </c>
      <c r="B2" t="s">
        <v>4</v>
      </c>
      <c r="C2" t="s">
        <v>5</v>
      </c>
    </row>
    <row r="3" spans="1:3" ht="12.75">
      <c r="A3">
        <v>0</v>
      </c>
      <c r="B3">
        <v>0.86</v>
      </c>
      <c r="C3">
        <v>0.5</v>
      </c>
    </row>
    <row r="4" spans="1:3" ht="12.75">
      <c r="A4">
        <v>0.1</v>
      </c>
      <c r="B4">
        <v>0.86</v>
      </c>
      <c r="C4">
        <v>0.22</v>
      </c>
    </row>
    <row r="5" spans="1:5" ht="12.75">
      <c r="A5">
        <v>0.2</v>
      </c>
      <c r="B5">
        <v>0.86</v>
      </c>
      <c r="C5">
        <v>0.22</v>
      </c>
      <c r="E5" s="4"/>
    </row>
    <row r="6" spans="1:5" ht="12.75">
      <c r="A6">
        <v>0.3</v>
      </c>
      <c r="B6">
        <v>0.86</v>
      </c>
      <c r="C6">
        <v>0.19</v>
      </c>
      <c r="E6" s="4"/>
    </row>
    <row r="7" spans="1:3" ht="12.75">
      <c r="A7">
        <v>0.4</v>
      </c>
      <c r="B7">
        <v>0.47</v>
      </c>
      <c r="C7">
        <v>0</v>
      </c>
    </row>
    <row r="8" spans="1:3" ht="12.75">
      <c r="A8">
        <v>0.5</v>
      </c>
      <c r="B8">
        <v>0.47</v>
      </c>
      <c r="C8">
        <v>0</v>
      </c>
    </row>
    <row r="9" spans="1:3" ht="12.75">
      <c r="A9">
        <v>0.6</v>
      </c>
      <c r="B9">
        <v>0.46</v>
      </c>
      <c r="C9">
        <v>0</v>
      </c>
    </row>
    <row r="10" spans="1:3" ht="12.75">
      <c r="A10">
        <v>0.7</v>
      </c>
      <c r="B10">
        <v>0</v>
      </c>
      <c r="C10">
        <v>0</v>
      </c>
    </row>
    <row r="11" spans="1:3" ht="12.75">
      <c r="A11">
        <v>0.8</v>
      </c>
      <c r="B11">
        <v>0</v>
      </c>
      <c r="C11">
        <v>0</v>
      </c>
    </row>
    <row r="12" spans="1:3" ht="12.75">
      <c r="A12">
        <v>0.9</v>
      </c>
      <c r="B12">
        <v>0</v>
      </c>
      <c r="C12">
        <v>0</v>
      </c>
    </row>
    <row r="13" spans="1:3" ht="12.75">
      <c r="A13">
        <v>1</v>
      </c>
      <c r="B13">
        <v>0</v>
      </c>
      <c r="C13">
        <v>0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Seldin</dc:creator>
  <cp:keywords/>
  <dc:description/>
  <cp:lastModifiedBy>Jimmy J. Lin</cp:lastModifiedBy>
  <dcterms:created xsi:type="dcterms:W3CDTF">2006-02-09T17:34:56Z</dcterms:created>
  <dcterms:modified xsi:type="dcterms:W3CDTF">2006-02-20T12:32:18Z</dcterms:modified>
  <cp:category/>
  <cp:version/>
  <cp:contentType/>
  <cp:contentStatus/>
</cp:coreProperties>
</file>